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8940" windowHeight="4815" tabRatio="795" activeTab="0"/>
  </bookViews>
  <sheets>
    <sheet name="6.8" sheetId="1" r:id="rId1"/>
  </sheets>
  <externalReferences>
    <externalReference r:id="rId4"/>
    <externalReference r:id="rId5"/>
  </externalReferences>
  <definedNames>
    <definedName name="area">#REF!</definedName>
    <definedName name="_xlnm.Print_Area" localSheetId="0">'6.8'!$A$1:$I$68</definedName>
    <definedName name="imprimir">#REF!</definedName>
  </definedNames>
  <calcPr fullCalcOnLoad="1"/>
</workbook>
</file>

<file path=xl/sharedStrings.xml><?xml version="1.0" encoding="utf-8"?>
<sst xmlns="http://schemas.openxmlformats.org/spreadsheetml/2006/main" count="66" uniqueCount="61">
  <si>
    <t>6.8</t>
  </si>
  <si>
    <t>Presupuestos generales del Estado para el Ministerio de Fomento. Principales partidas</t>
  </si>
  <si>
    <t>Período: 2018</t>
  </si>
  <si>
    <t>Ámbito: Asturias</t>
  </si>
  <si>
    <t>Unidades: miles de euros</t>
  </si>
  <si>
    <t>Año inicial</t>
  </si>
  <si>
    <t>Año final</t>
  </si>
  <si>
    <t>Coste total</t>
  </si>
  <si>
    <t>Ley 2017</t>
  </si>
  <si>
    <t>Ley 2018</t>
  </si>
  <si>
    <t>Proyección 2019</t>
  </si>
  <si>
    <t>Proyección 2020</t>
  </si>
  <si>
    <t>Proyección 2021</t>
  </si>
  <si>
    <t>Ministerio de Fomento</t>
  </si>
  <si>
    <t>Dirección General de Arquitectura, Vivienda y Suelo</t>
  </si>
  <si>
    <t>Ordenación y fomento de la edificación. Inversión de reposición</t>
  </si>
  <si>
    <t>Detalle de proyectos uniprovinciales</t>
  </si>
  <si>
    <t>Rehabilitación del Monasterio de Cornellana en Salas</t>
  </si>
  <si>
    <t>Secretaría de Estado de Infraestructuras, Transporte y Vivienda</t>
  </si>
  <si>
    <t>Infraestructura del transporte ferroviario. Inversión nueva</t>
  </si>
  <si>
    <t>L.A.V. a Asturias</t>
  </si>
  <si>
    <t>Estudio y proyecto del tratamiento de barrera ferroviaria de Avilés</t>
  </si>
  <si>
    <t>Redacción proyecto "Gijón al Norte"</t>
  </si>
  <si>
    <t>Estudio informativo tramo Pola de Lena-Oviedo-Gijón/Avilés</t>
  </si>
  <si>
    <t>Imputación de proyectos que afectan a varias provincias</t>
  </si>
  <si>
    <t>Transporte de mercancías y cambio de ancho (estudios y proyectos)</t>
  </si>
  <si>
    <t>Dirección General de Marina Mercante</t>
  </si>
  <si>
    <t>Regulación y seguridad del tráfico marítimo Inversión de reposición</t>
  </si>
  <si>
    <t xml:space="preserve">Adquisición de mobiliario </t>
  </si>
  <si>
    <t>Instalación y equipamiento de edificios para las capitanías marítimas</t>
  </si>
  <si>
    <t>Dirección General de Carreteras</t>
  </si>
  <si>
    <t>Creación de infraestructura de carreteras. Inversión nueva</t>
  </si>
  <si>
    <t>Accesos al Musel. Lloreda-Veriña</t>
  </si>
  <si>
    <t>A-63 Tramo: Cornellana-Salas (7,3 Km)</t>
  </si>
  <si>
    <t>A-63 Tramo: Dóriga-Cornellana (2,4 Km)</t>
  </si>
  <si>
    <t>Accesos al Musel. Vial de Jove</t>
  </si>
  <si>
    <t>A-66/A-8. Tercer carril Y asturiana</t>
  </si>
  <si>
    <t>Ramal de acceso a Lamuño, Salamir y Artedo desde la CN-632</t>
  </si>
  <si>
    <t>A-63 2ª calzada Salas-El Regueirón</t>
  </si>
  <si>
    <t>Acceso Oeste-Ronda Norte (Oviedo)</t>
  </si>
  <si>
    <t>Sistema de regulación y control de aguas en el túnel de Fabar (Ribadesella)</t>
  </si>
  <si>
    <t>N-621 Travesía de Panes</t>
  </si>
  <si>
    <t>Nuevo enlace San Andrés de los Tacones</t>
  </si>
  <si>
    <t>Nuevo acceso puerto de Avilés</t>
  </si>
  <si>
    <t>Creación de infraestructura de carreteras. Inversión de reposición</t>
  </si>
  <si>
    <t>Mejora de las intersecciones a Tapia de Casariego CN-634</t>
  </si>
  <si>
    <t>Mejora de la intersección de Jarrio CN-634</t>
  </si>
  <si>
    <t>Proyecto adecuación al Real Decreto 635/2006 de los túneles de la provincia de Asturias</t>
  </si>
  <si>
    <t>N-621 Castro Cillórigo-Panes (desfiladero de la Hermida) (20 Km)</t>
  </si>
  <si>
    <t>Conservación y explotación de carreteras</t>
  </si>
  <si>
    <t xml:space="preserve">Inversión de reposición en infraestructuras y bienes destinados al uso gral. Detalle </t>
  </si>
  <si>
    <t>de proyectos uniprovinciales</t>
  </si>
  <si>
    <t>Actuaciones de conservación y explotación en Asturias</t>
  </si>
  <si>
    <t>Actuaciones de seguridad vial</t>
  </si>
  <si>
    <t>Rehabilitación superficial del firme. Carreteras A-66, A-66A, O-11 y O-12. Tramos varios</t>
  </si>
  <si>
    <t xml:space="preserve">Rehabilitación estructural del firme en la autovía A-8. Tramo Cadavedo - Querúas </t>
  </si>
  <si>
    <t>Reparación del puente sobre el río Narcea. N-634. Tramo Cornellana</t>
  </si>
  <si>
    <t>Rehabilitación de firme enlace de Grases</t>
  </si>
  <si>
    <t>Seguridad vial. Plan TCA. Mejora de intersecciones carreteras A-64, A-66, N-630 y N-634</t>
  </si>
  <si>
    <t>Rehabilitación superficial del firme de la autovía A-8. Tramo Colunga - Llanes.</t>
  </si>
  <si>
    <t>Fuente: Ministerio de Hacienda.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</si>
</sst>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0" xfId="0" applyFont="1" applyAlignment="1">
      <alignment horizontal="left"/>
    </xf>
    <xf numFmtId="0" fontId="20" fillId="0" borderId="10" xfId="0" applyFont="1" applyBorder="1" applyAlignment="1">
      <alignment/>
    </xf>
    <xf numFmtId="4" fontId="20" fillId="0" borderId="11" xfId="0" applyNumberFormat="1" applyFont="1" applyBorder="1" applyAlignment="1">
      <alignment horizontal="center" wrapText="1"/>
    </xf>
    <xf numFmtId="4" fontId="20" fillId="0" borderId="12" xfId="0" applyNumberFormat="1" applyFont="1" applyBorder="1" applyAlignment="1">
      <alignment horizontal="center" wrapText="1"/>
    </xf>
    <xf numFmtId="4" fontId="20" fillId="0" borderId="13" xfId="0" applyNumberFormat="1" applyFont="1" applyBorder="1" applyAlignment="1">
      <alignment horizontal="center" wrapText="1"/>
    </xf>
    <xf numFmtId="0" fontId="19" fillId="33" borderId="0" xfId="0" applyFont="1" applyFill="1" applyAlignment="1">
      <alignment/>
    </xf>
    <xf numFmtId="4" fontId="19" fillId="33" borderId="0" xfId="0" applyNumberFormat="1" applyFont="1" applyFill="1" applyAlignment="1">
      <alignment/>
    </xf>
    <xf numFmtId="0" fontId="20" fillId="34" borderId="0" xfId="0" applyFont="1" applyFill="1" applyAlignment="1">
      <alignment horizontal="left" indent="1"/>
    </xf>
    <xf numFmtId="0" fontId="20" fillId="34" borderId="0" xfId="0" applyFont="1" applyFill="1" applyAlignment="1">
      <alignment/>
    </xf>
    <xf numFmtId="4" fontId="20" fillId="34" borderId="0" xfId="0" applyNumberFormat="1" applyFont="1" applyFill="1" applyAlignment="1">
      <alignment/>
    </xf>
    <xf numFmtId="0" fontId="19" fillId="35" borderId="0" xfId="0" applyFont="1" applyFill="1" applyAlignment="1">
      <alignment/>
    </xf>
    <xf numFmtId="0" fontId="20" fillId="35" borderId="0" xfId="0" applyFont="1" applyFill="1" applyAlignment="1">
      <alignment/>
    </xf>
    <xf numFmtId="4" fontId="19" fillId="35" borderId="0" xfId="0" applyNumberFormat="1" applyFont="1" applyFill="1" applyAlignment="1">
      <alignment/>
    </xf>
    <xf numFmtId="0" fontId="19" fillId="34" borderId="0" xfId="0" applyFont="1" applyFill="1" applyAlignment="1">
      <alignment horizontal="left" indent="1"/>
    </xf>
    <xf numFmtId="4" fontId="19" fillId="34" borderId="0" xfId="0" applyNumberFormat="1" applyFont="1" applyFill="1" applyAlignment="1">
      <alignment/>
    </xf>
    <xf numFmtId="0" fontId="19" fillId="34" borderId="0" xfId="0" applyFont="1" applyFill="1" applyAlignment="1">
      <alignment horizontal="left" indent="2"/>
    </xf>
    <xf numFmtId="0" fontId="20" fillId="34" borderId="0" xfId="0" applyFont="1" applyFill="1" applyAlignment="1">
      <alignment horizontal="left" indent="3"/>
    </xf>
    <xf numFmtId="4" fontId="20" fillId="35" borderId="0" xfId="0" applyNumberFormat="1" applyFont="1" applyFill="1" applyAlignment="1">
      <alignment/>
    </xf>
    <xf numFmtId="0" fontId="19" fillId="34" borderId="0" xfId="0" applyFont="1" applyFill="1" applyAlignment="1">
      <alignment/>
    </xf>
    <xf numFmtId="0" fontId="20" fillId="34" borderId="0" xfId="0" applyFont="1" applyFill="1" applyAlignment="1">
      <alignment horizontal="left" wrapText="1" indent="3"/>
    </xf>
    <xf numFmtId="0" fontId="20" fillId="0" borderId="14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DC1\Comun\Modifica%20excels%20Antonio\Creaexcels\Creaexcels\bin\Debug\Originales\6%20AC%202017%20otros%20dat%20eco%20we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odifica%20excels\Originales\6%20AC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. Otros datos económicos"/>
      <sheetName val="Producción y consumo"/>
      <sheetName val="6.1"/>
      <sheetName val="6.2"/>
      <sheetName val="6.3"/>
      <sheetName val="6.4"/>
      <sheetName val="Comercio exterior"/>
      <sheetName val="6.5"/>
      <sheetName val="6.6"/>
      <sheetName val="Otros indicadores económicos"/>
      <sheetName val="6.7"/>
      <sheetName val="6.8"/>
      <sheetName val="6.9"/>
      <sheetName val="6.10"/>
      <sheetName val="6.11"/>
      <sheetName val="6.1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98.7109375" style="3" customWidth="1"/>
    <col min="2" max="9" width="13.7109375" style="3" customWidth="1"/>
    <col min="10" max="11" width="11.421875" style="3" customWidth="1"/>
    <col min="12" max="12" width="53.7109375" style="3" customWidth="1"/>
    <col min="13" max="20" width="13.7109375" style="3" customWidth="1"/>
    <col min="21" max="16384" width="11.421875" style="3" customWidth="1"/>
  </cols>
  <sheetData>
    <row r="1" spans="1:9" ht="1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5">
      <c r="A2" s="1" t="s">
        <v>1</v>
      </c>
      <c r="B2" s="2"/>
      <c r="C2" s="2"/>
      <c r="D2" s="2"/>
      <c r="E2" s="2"/>
      <c r="F2" s="2"/>
      <c r="G2" s="2"/>
      <c r="H2" s="2"/>
      <c r="I2" s="2"/>
    </row>
    <row r="3" spans="1:9" ht="14.25">
      <c r="A3" s="4" t="s">
        <v>2</v>
      </c>
      <c r="B3" s="2"/>
      <c r="C3" s="2"/>
      <c r="D3" s="2"/>
      <c r="E3" s="2"/>
      <c r="F3" s="2"/>
      <c r="G3" s="2"/>
      <c r="H3" s="2"/>
      <c r="I3" s="2"/>
    </row>
    <row r="4" spans="1:9" ht="14.25">
      <c r="A4" s="4" t="s">
        <v>3</v>
      </c>
      <c r="B4" s="2"/>
      <c r="C4" s="2"/>
      <c r="D4" s="2"/>
      <c r="E4" s="2"/>
      <c r="F4" s="2"/>
      <c r="G4" s="2"/>
      <c r="H4" s="2"/>
      <c r="I4" s="2"/>
    </row>
    <row r="5" spans="1:9" ht="12.75">
      <c r="A5" s="2" t="s">
        <v>4</v>
      </c>
      <c r="B5" s="2"/>
      <c r="C5" s="2"/>
      <c r="D5" s="2"/>
      <c r="E5" s="2"/>
      <c r="F5" s="2"/>
      <c r="G5" s="2"/>
      <c r="H5" s="2"/>
      <c r="I5" s="2"/>
    </row>
    <row r="6" spans="1:12" ht="12.75">
      <c r="A6" s="2"/>
      <c r="B6" s="2"/>
      <c r="C6" s="2"/>
      <c r="D6" s="2"/>
      <c r="E6" s="2"/>
      <c r="F6" s="2"/>
      <c r="G6" s="2"/>
      <c r="H6" s="2"/>
      <c r="I6" s="2"/>
      <c r="L6" s="5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9" ht="25.5">
      <c r="A8" s="6"/>
      <c r="B8" s="7" t="s">
        <v>5</v>
      </c>
      <c r="C8" s="8" t="s">
        <v>6</v>
      </c>
      <c r="D8" s="7" t="s">
        <v>7</v>
      </c>
      <c r="E8" s="9" t="s">
        <v>8</v>
      </c>
      <c r="F8" s="7" t="s">
        <v>9</v>
      </c>
      <c r="G8" s="7" t="s">
        <v>10</v>
      </c>
      <c r="H8" s="8" t="s">
        <v>11</v>
      </c>
      <c r="I8" s="8" t="s">
        <v>12</v>
      </c>
    </row>
    <row r="10" spans="1:9" ht="12.75">
      <c r="A10" s="10" t="s">
        <v>13</v>
      </c>
      <c r="B10" s="10"/>
      <c r="C10" s="10"/>
      <c r="D10" s="11">
        <f aca="true" t="shared" si="0" ref="D10:I10">+D12+D17+D27+D33</f>
        <v>580026.88</v>
      </c>
      <c r="E10" s="11">
        <f t="shared" si="0"/>
        <v>48436.02999999999</v>
      </c>
      <c r="F10" s="11">
        <f t="shared" si="0"/>
        <v>56239.939999999995</v>
      </c>
      <c r="G10" s="11">
        <f t="shared" si="0"/>
        <v>135317.44</v>
      </c>
      <c r="H10" s="11">
        <f t="shared" si="0"/>
        <v>177818.69999999998</v>
      </c>
      <c r="I10" s="11">
        <f t="shared" si="0"/>
        <v>81920.36</v>
      </c>
    </row>
    <row r="11" spans="1:9" ht="12.75">
      <c r="A11" s="12"/>
      <c r="B11" s="13"/>
      <c r="C11" s="13"/>
      <c r="D11" s="14"/>
      <c r="E11" s="14"/>
      <c r="F11" s="14"/>
      <c r="G11" s="14"/>
      <c r="H11" s="14"/>
      <c r="I11" s="14"/>
    </row>
    <row r="12" spans="1:9" ht="12.75">
      <c r="A12" s="15" t="s">
        <v>14</v>
      </c>
      <c r="B12" s="16"/>
      <c r="C12" s="16"/>
      <c r="D12" s="17">
        <f>D13</f>
        <v>1104.13</v>
      </c>
      <c r="E12" s="17">
        <f aca="true" t="shared" si="1" ref="E12:I14">E13</f>
        <v>0</v>
      </c>
      <c r="F12" s="17">
        <f t="shared" si="1"/>
        <v>15</v>
      </c>
      <c r="G12" s="17">
        <f t="shared" si="1"/>
        <v>225</v>
      </c>
      <c r="H12" s="17">
        <f t="shared" si="1"/>
        <v>200</v>
      </c>
      <c r="I12" s="17">
        <f t="shared" si="1"/>
        <v>664.13</v>
      </c>
    </row>
    <row r="13" spans="1:9" ht="12.75">
      <c r="A13" s="18" t="s">
        <v>15</v>
      </c>
      <c r="B13" s="13"/>
      <c r="C13" s="13"/>
      <c r="D13" s="19">
        <f>D14</f>
        <v>1104.13</v>
      </c>
      <c r="E13" s="19">
        <f t="shared" si="1"/>
        <v>0</v>
      </c>
      <c r="F13" s="19">
        <f t="shared" si="1"/>
        <v>15</v>
      </c>
      <c r="G13" s="19">
        <f t="shared" si="1"/>
        <v>225</v>
      </c>
      <c r="H13" s="19">
        <f t="shared" si="1"/>
        <v>200</v>
      </c>
      <c r="I13" s="19">
        <f t="shared" si="1"/>
        <v>664.13</v>
      </c>
    </row>
    <row r="14" spans="1:9" ht="12.75">
      <c r="A14" s="20" t="s">
        <v>16</v>
      </c>
      <c r="B14" s="13"/>
      <c r="C14" s="13"/>
      <c r="D14" s="19">
        <f>D15</f>
        <v>1104.13</v>
      </c>
      <c r="E14" s="19">
        <f t="shared" si="1"/>
        <v>0</v>
      </c>
      <c r="F14" s="19">
        <f t="shared" si="1"/>
        <v>15</v>
      </c>
      <c r="G14" s="19">
        <f t="shared" si="1"/>
        <v>225</v>
      </c>
      <c r="H14" s="19">
        <f t="shared" si="1"/>
        <v>200</v>
      </c>
      <c r="I14" s="19">
        <f t="shared" si="1"/>
        <v>664.13</v>
      </c>
    </row>
    <row r="15" spans="1:9" ht="12.75">
      <c r="A15" s="21" t="s">
        <v>17</v>
      </c>
      <c r="B15" s="13">
        <v>2018</v>
      </c>
      <c r="C15" s="13">
        <v>2021</v>
      </c>
      <c r="D15" s="14">
        <v>1104.13</v>
      </c>
      <c r="E15" s="14">
        <v>0</v>
      </c>
      <c r="F15" s="14">
        <v>15</v>
      </c>
      <c r="G15" s="14">
        <v>225</v>
      </c>
      <c r="H15" s="14">
        <v>200</v>
      </c>
      <c r="I15" s="14">
        <v>664.13</v>
      </c>
    </row>
    <row r="16" spans="1:9" ht="12.75">
      <c r="A16" s="20"/>
      <c r="B16" s="13"/>
      <c r="C16" s="13"/>
      <c r="D16" s="19"/>
      <c r="E16" s="19"/>
      <c r="F16" s="19"/>
      <c r="G16" s="14"/>
      <c r="H16" s="14"/>
      <c r="I16" s="14"/>
    </row>
    <row r="17" spans="1:9" ht="12.75">
      <c r="A17" s="15" t="s">
        <v>18</v>
      </c>
      <c r="B17" s="16"/>
      <c r="C17" s="16"/>
      <c r="D17" s="17">
        <f>D18</f>
        <v>8106.46</v>
      </c>
      <c r="E17" s="17">
        <f>E18</f>
        <v>585.75</v>
      </c>
      <c r="F17" s="17">
        <f>F18</f>
        <v>850</v>
      </c>
      <c r="G17" s="17">
        <f>G18</f>
        <v>400</v>
      </c>
      <c r="H17" s="22"/>
      <c r="I17" s="22"/>
    </row>
    <row r="18" spans="1:9" ht="12.75">
      <c r="A18" s="18" t="s">
        <v>19</v>
      </c>
      <c r="B18" s="13"/>
      <c r="C18" s="13"/>
      <c r="D18" s="19">
        <f>D19+D24</f>
        <v>8106.46</v>
      </c>
      <c r="E18" s="19">
        <f>E19+E24</f>
        <v>585.75</v>
      </c>
      <c r="F18" s="19">
        <f>F19+F24</f>
        <v>850</v>
      </c>
      <c r="G18" s="19">
        <f>G19+G24</f>
        <v>400</v>
      </c>
      <c r="H18" s="14"/>
      <c r="I18" s="14"/>
    </row>
    <row r="19" spans="1:9" ht="12.75">
      <c r="A19" s="20" t="s">
        <v>16</v>
      </c>
      <c r="B19" s="13"/>
      <c r="C19" s="13"/>
      <c r="D19" s="19">
        <f>SUM(D20:D23)</f>
        <v>8101.8</v>
      </c>
      <c r="E19" s="19">
        <f>SUM(E20:E23)</f>
        <v>581.91</v>
      </c>
      <c r="F19" s="19">
        <f>SUM(F20:F23)</f>
        <v>850</v>
      </c>
      <c r="G19" s="19">
        <f>SUM(G20:G23)</f>
        <v>400</v>
      </c>
      <c r="H19" s="14"/>
      <c r="I19" s="14"/>
    </row>
    <row r="20" spans="1:9" ht="12.75">
      <c r="A20" s="21" t="s">
        <v>20</v>
      </c>
      <c r="B20" s="13">
        <v>1997</v>
      </c>
      <c r="C20" s="13">
        <v>2019</v>
      </c>
      <c r="D20" s="14">
        <v>7351.8</v>
      </c>
      <c r="E20" s="14">
        <v>81.91</v>
      </c>
      <c r="F20" s="14">
        <v>200</v>
      </c>
      <c r="G20" s="14">
        <v>400</v>
      </c>
      <c r="H20" s="14"/>
      <c r="I20" s="14"/>
    </row>
    <row r="21" spans="1:9" ht="12.75">
      <c r="A21" s="21" t="s">
        <v>21</v>
      </c>
      <c r="B21" s="13">
        <v>2018</v>
      </c>
      <c r="C21" s="13">
        <v>2018</v>
      </c>
      <c r="D21" s="14">
        <v>50</v>
      </c>
      <c r="E21" s="14"/>
      <c r="F21" s="14">
        <v>50</v>
      </c>
      <c r="G21" s="14"/>
      <c r="H21" s="14"/>
      <c r="I21" s="14"/>
    </row>
    <row r="22" spans="1:9" ht="12.75">
      <c r="A22" s="21" t="s">
        <v>22</v>
      </c>
      <c r="B22" s="13">
        <v>2017</v>
      </c>
      <c r="C22" s="13">
        <v>2018</v>
      </c>
      <c r="D22" s="14">
        <v>600</v>
      </c>
      <c r="E22" s="14">
        <v>500</v>
      </c>
      <c r="F22" s="14">
        <v>500</v>
      </c>
      <c r="G22" s="14"/>
      <c r="H22" s="14"/>
      <c r="I22" s="14"/>
    </row>
    <row r="23" spans="1:9" ht="12.75">
      <c r="A23" s="21" t="s">
        <v>23</v>
      </c>
      <c r="B23" s="13">
        <v>2018</v>
      </c>
      <c r="C23" s="13">
        <v>2018</v>
      </c>
      <c r="D23" s="14">
        <v>100</v>
      </c>
      <c r="E23" s="14"/>
      <c r="F23" s="14">
        <v>100</v>
      </c>
      <c r="G23" s="14"/>
      <c r="H23" s="14"/>
      <c r="I23" s="14"/>
    </row>
    <row r="24" spans="1:9" ht="12.75">
      <c r="A24" s="20" t="s">
        <v>24</v>
      </c>
      <c r="B24" s="13"/>
      <c r="C24" s="13"/>
      <c r="D24" s="19">
        <f>D25</f>
        <v>4.66</v>
      </c>
      <c r="E24" s="19">
        <f>E25</f>
        <v>3.84</v>
      </c>
      <c r="F24" s="19"/>
      <c r="G24" s="19"/>
      <c r="H24" s="14"/>
      <c r="I24" s="14"/>
    </row>
    <row r="25" spans="1:9" ht="12.75">
      <c r="A25" s="21" t="s">
        <v>25</v>
      </c>
      <c r="B25" s="13">
        <v>2011</v>
      </c>
      <c r="C25" s="13">
        <v>2019</v>
      </c>
      <c r="D25" s="14">
        <v>4.66</v>
      </c>
      <c r="E25" s="14">
        <v>3.84</v>
      </c>
      <c r="F25" s="14"/>
      <c r="G25" s="14"/>
      <c r="H25" s="14"/>
      <c r="I25" s="14"/>
    </row>
    <row r="26" spans="1:9" ht="12.75">
      <c r="A26" s="21"/>
      <c r="B26" s="13"/>
      <c r="C26" s="13"/>
      <c r="D26" s="14"/>
      <c r="E26" s="14"/>
      <c r="F26" s="14"/>
      <c r="G26" s="14"/>
      <c r="H26" s="14"/>
      <c r="I26" s="14"/>
    </row>
    <row r="27" spans="1:9" ht="12.75">
      <c r="A27" s="15" t="s">
        <v>26</v>
      </c>
      <c r="B27" s="16"/>
      <c r="C27" s="16"/>
      <c r="D27" s="17">
        <f aca="true" t="shared" si="2" ref="D27:I28">D28</f>
        <v>3399.36</v>
      </c>
      <c r="E27" s="17">
        <f t="shared" si="2"/>
        <v>1133.13</v>
      </c>
      <c r="F27" s="17">
        <f t="shared" si="2"/>
        <v>133.13</v>
      </c>
      <c r="G27" s="17">
        <f t="shared" si="2"/>
        <v>633.13</v>
      </c>
      <c r="H27" s="17">
        <f t="shared" si="2"/>
        <v>633.13</v>
      </c>
      <c r="I27" s="17">
        <f t="shared" si="2"/>
        <v>633.13</v>
      </c>
    </row>
    <row r="28" spans="1:9" ht="12.75">
      <c r="A28" s="18" t="s">
        <v>27</v>
      </c>
      <c r="B28" s="13"/>
      <c r="C28" s="13"/>
      <c r="D28" s="19">
        <f t="shared" si="2"/>
        <v>3399.36</v>
      </c>
      <c r="E28" s="19">
        <f t="shared" si="2"/>
        <v>1133.13</v>
      </c>
      <c r="F28" s="19">
        <f t="shared" si="2"/>
        <v>133.13</v>
      </c>
      <c r="G28" s="19">
        <f t="shared" si="2"/>
        <v>633.13</v>
      </c>
      <c r="H28" s="19">
        <f t="shared" si="2"/>
        <v>633.13</v>
      </c>
      <c r="I28" s="19">
        <f t="shared" si="2"/>
        <v>633.13</v>
      </c>
    </row>
    <row r="29" spans="1:9" ht="12.75">
      <c r="A29" s="20" t="s">
        <v>24</v>
      </c>
      <c r="B29" s="23"/>
      <c r="C29" s="23"/>
      <c r="D29" s="19">
        <f aca="true" t="shared" si="3" ref="D29:I29">+D30+D31</f>
        <v>3399.36</v>
      </c>
      <c r="E29" s="19">
        <f t="shared" si="3"/>
        <v>1133.13</v>
      </c>
      <c r="F29" s="19">
        <f t="shared" si="3"/>
        <v>133.13</v>
      </c>
      <c r="G29" s="19">
        <f t="shared" si="3"/>
        <v>633.13</v>
      </c>
      <c r="H29" s="19">
        <f t="shared" si="3"/>
        <v>633.13</v>
      </c>
      <c r="I29" s="19">
        <f t="shared" si="3"/>
        <v>633.13</v>
      </c>
    </row>
    <row r="30" spans="1:9" ht="12.75">
      <c r="A30" s="21" t="s">
        <v>28</v>
      </c>
      <c r="B30" s="13">
        <v>2017</v>
      </c>
      <c r="C30" s="13">
        <v>2021</v>
      </c>
      <c r="D30" s="14">
        <v>135.65</v>
      </c>
      <c r="E30" s="14">
        <v>27.13</v>
      </c>
      <c r="F30" s="14">
        <v>27.13</v>
      </c>
      <c r="G30" s="14">
        <v>27.13</v>
      </c>
      <c r="H30" s="14">
        <v>27.13</v>
      </c>
      <c r="I30" s="14">
        <v>27.13</v>
      </c>
    </row>
    <row r="31" spans="1:9" ht="12.75">
      <c r="A31" s="21" t="s">
        <v>29</v>
      </c>
      <c r="B31" s="13">
        <v>2017</v>
      </c>
      <c r="C31" s="13">
        <v>2021</v>
      </c>
      <c r="D31" s="14">
        <v>3263.71</v>
      </c>
      <c r="E31" s="14">
        <v>1106</v>
      </c>
      <c r="F31" s="14">
        <v>106</v>
      </c>
      <c r="G31" s="14">
        <v>606</v>
      </c>
      <c r="H31" s="14">
        <v>606</v>
      </c>
      <c r="I31" s="14">
        <v>606</v>
      </c>
    </row>
    <row r="32" spans="1:9" ht="12.75">
      <c r="A32" s="21"/>
      <c r="B32" s="13"/>
      <c r="C32" s="13"/>
      <c r="D32" s="14"/>
      <c r="E32" s="14"/>
      <c r="F32" s="14"/>
      <c r="G32" s="14"/>
      <c r="H32" s="14"/>
      <c r="I32" s="14"/>
    </row>
    <row r="33" spans="1:9" ht="12.75">
      <c r="A33" s="15" t="s">
        <v>30</v>
      </c>
      <c r="B33" s="16"/>
      <c r="C33" s="16"/>
      <c r="D33" s="17">
        <f aca="true" t="shared" si="4" ref="D33:I33">+D34+D47+D54</f>
        <v>567416.93</v>
      </c>
      <c r="E33" s="17">
        <f t="shared" si="4"/>
        <v>46717.149999999994</v>
      </c>
      <c r="F33" s="17">
        <f t="shared" si="4"/>
        <v>55241.81</v>
      </c>
      <c r="G33" s="17">
        <f t="shared" si="4"/>
        <v>134059.31</v>
      </c>
      <c r="H33" s="17">
        <f t="shared" si="4"/>
        <v>176985.56999999998</v>
      </c>
      <c r="I33" s="17">
        <f t="shared" si="4"/>
        <v>80623.1</v>
      </c>
    </row>
    <row r="34" spans="1:9" ht="12.75">
      <c r="A34" s="18" t="s">
        <v>31</v>
      </c>
      <c r="B34" s="13"/>
      <c r="C34" s="13"/>
      <c r="D34" s="19">
        <f aca="true" t="shared" si="5" ref="D34:I34">SUM(D35:D46)</f>
        <v>394591.97000000003</v>
      </c>
      <c r="E34" s="19">
        <f t="shared" si="5"/>
        <v>22706.57</v>
      </c>
      <c r="F34" s="19">
        <f t="shared" si="5"/>
        <v>31180.719999999998</v>
      </c>
      <c r="G34" s="19">
        <f t="shared" si="5"/>
        <v>84382</v>
      </c>
      <c r="H34" s="19">
        <f t="shared" si="5"/>
        <v>123816.8</v>
      </c>
      <c r="I34" s="19">
        <f t="shared" si="5"/>
        <v>54840</v>
      </c>
    </row>
    <row r="35" spans="1:9" ht="12.75">
      <c r="A35" s="21" t="s">
        <v>32</v>
      </c>
      <c r="B35" s="13">
        <v>2006</v>
      </c>
      <c r="C35" s="13">
        <v>2020</v>
      </c>
      <c r="D35" s="14">
        <v>48375.99</v>
      </c>
      <c r="E35" s="14">
        <v>6380.01</v>
      </c>
      <c r="F35" s="14">
        <v>8463.26</v>
      </c>
      <c r="G35" s="14">
        <v>15595.1</v>
      </c>
      <c r="H35" s="14">
        <v>13126.8</v>
      </c>
      <c r="I35" s="14"/>
    </row>
    <row r="36" spans="1:9" ht="12.75">
      <c r="A36" s="21" t="s">
        <v>33</v>
      </c>
      <c r="B36" s="13">
        <v>2006</v>
      </c>
      <c r="C36" s="13">
        <v>2021</v>
      </c>
      <c r="D36" s="14">
        <v>102099.41</v>
      </c>
      <c r="E36" s="14">
        <v>5813.92</v>
      </c>
      <c r="F36" s="14">
        <v>11253.52</v>
      </c>
      <c r="G36" s="14">
        <v>17286.9</v>
      </c>
      <c r="H36" s="14">
        <v>27690</v>
      </c>
      <c r="I36" s="14">
        <v>6240</v>
      </c>
    </row>
    <row r="37" spans="1:9" ht="12.75">
      <c r="A37" s="21" t="s">
        <v>34</v>
      </c>
      <c r="B37" s="13">
        <v>2006</v>
      </c>
      <c r="C37" s="13">
        <v>2018</v>
      </c>
      <c r="D37" s="14">
        <v>45581.72</v>
      </c>
      <c r="E37" s="14">
        <v>6759.3</v>
      </c>
      <c r="F37" s="14">
        <v>3187.42</v>
      </c>
      <c r="G37" s="14"/>
      <c r="H37" s="14"/>
      <c r="I37" s="14"/>
    </row>
    <row r="38" spans="1:9" ht="12.75">
      <c r="A38" s="21" t="s">
        <v>35</v>
      </c>
      <c r="B38" s="13">
        <v>2017</v>
      </c>
      <c r="C38" s="13">
        <v>2022</v>
      </c>
      <c r="D38" s="14">
        <v>77000</v>
      </c>
      <c r="E38" s="14">
        <v>2000</v>
      </c>
      <c r="F38" s="14">
        <v>2000</v>
      </c>
      <c r="G38" s="14">
        <v>20000</v>
      </c>
      <c r="H38" s="14">
        <v>28000</v>
      </c>
      <c r="I38" s="14">
        <v>20000</v>
      </c>
    </row>
    <row r="39" spans="1:9" ht="12.75">
      <c r="A39" s="21" t="s">
        <v>36</v>
      </c>
      <c r="B39" s="13">
        <v>2017</v>
      </c>
      <c r="C39" s="13">
        <v>2021</v>
      </c>
      <c r="D39" s="14">
        <v>10348.33</v>
      </c>
      <c r="E39" s="14">
        <v>253.34</v>
      </c>
      <c r="F39" s="14">
        <v>190</v>
      </c>
      <c r="G39" s="14">
        <v>2000</v>
      </c>
      <c r="H39" s="14">
        <v>4000</v>
      </c>
      <c r="I39" s="14">
        <v>4000</v>
      </c>
    </row>
    <row r="40" spans="1:9" ht="12.75">
      <c r="A40" s="21" t="s">
        <v>37</v>
      </c>
      <c r="B40" s="13">
        <v>2017</v>
      </c>
      <c r="C40" s="13">
        <v>2017</v>
      </c>
      <c r="D40" s="14"/>
      <c r="E40" s="14">
        <v>200</v>
      </c>
      <c r="F40" s="14"/>
      <c r="G40" s="14"/>
      <c r="H40" s="14"/>
      <c r="I40" s="14"/>
    </row>
    <row r="41" spans="1:9" ht="12.75">
      <c r="A41" s="21" t="s">
        <v>38</v>
      </c>
      <c r="B41" s="13">
        <v>2017</v>
      </c>
      <c r="C41" s="13">
        <v>2021</v>
      </c>
      <c r="D41" s="14">
        <v>19500</v>
      </c>
      <c r="E41" s="14">
        <v>800</v>
      </c>
      <c r="F41" s="14">
        <v>2500</v>
      </c>
      <c r="G41" s="14">
        <v>5000</v>
      </c>
      <c r="H41" s="14">
        <v>7000</v>
      </c>
      <c r="I41" s="14">
        <v>5000</v>
      </c>
    </row>
    <row r="42" spans="1:9" ht="12.75">
      <c r="A42" s="21" t="s">
        <v>39</v>
      </c>
      <c r="B42" s="13">
        <v>2017</v>
      </c>
      <c r="C42" s="13">
        <v>2021</v>
      </c>
      <c r="D42" s="14">
        <v>16000</v>
      </c>
      <c r="E42" s="14">
        <v>500</v>
      </c>
      <c r="F42" s="14">
        <v>1000</v>
      </c>
      <c r="G42" s="14">
        <v>1000</v>
      </c>
      <c r="H42" s="14">
        <v>4000</v>
      </c>
      <c r="I42" s="14">
        <v>10000</v>
      </c>
    </row>
    <row r="43" spans="1:9" ht="12.75">
      <c r="A43" s="21" t="s">
        <v>40</v>
      </c>
      <c r="B43" s="13">
        <v>2018</v>
      </c>
      <c r="C43" s="13">
        <v>2018</v>
      </c>
      <c r="D43" s="14">
        <v>686.52</v>
      </c>
      <c r="E43" s="14"/>
      <c r="F43" s="14">
        <v>686.52</v>
      </c>
      <c r="G43" s="14"/>
      <c r="H43" s="14"/>
      <c r="I43" s="14"/>
    </row>
    <row r="44" spans="1:9" ht="12.75">
      <c r="A44" s="21" t="s">
        <v>41</v>
      </c>
      <c r="B44" s="13">
        <v>2018</v>
      </c>
      <c r="C44" s="13">
        <v>2019</v>
      </c>
      <c r="D44" s="14">
        <v>1500</v>
      </c>
      <c r="E44" s="14"/>
      <c r="F44" s="14">
        <v>500</v>
      </c>
      <c r="G44" s="14">
        <v>1000</v>
      </c>
      <c r="H44" s="14"/>
      <c r="I44" s="14"/>
    </row>
    <row r="45" spans="1:9" ht="12.75">
      <c r="A45" s="21" t="s">
        <v>42</v>
      </c>
      <c r="B45" s="13">
        <v>2018</v>
      </c>
      <c r="C45" s="13">
        <v>2019</v>
      </c>
      <c r="D45" s="14">
        <v>3500</v>
      </c>
      <c r="E45" s="14"/>
      <c r="F45" s="14">
        <v>1000</v>
      </c>
      <c r="G45" s="14">
        <v>2500</v>
      </c>
      <c r="H45" s="14"/>
      <c r="I45" s="14"/>
    </row>
    <row r="46" spans="1:9" ht="12.75">
      <c r="A46" s="21" t="s">
        <v>43</v>
      </c>
      <c r="B46" s="13">
        <v>2018</v>
      </c>
      <c r="C46" s="13">
        <v>2021</v>
      </c>
      <c r="D46" s="14">
        <v>70000</v>
      </c>
      <c r="E46" s="14"/>
      <c r="F46" s="14">
        <v>400</v>
      </c>
      <c r="G46" s="14">
        <v>20000</v>
      </c>
      <c r="H46" s="14">
        <v>40000</v>
      </c>
      <c r="I46" s="14">
        <v>9600</v>
      </c>
    </row>
    <row r="47" spans="1:9" ht="12.75">
      <c r="A47" s="18" t="s">
        <v>44</v>
      </c>
      <c r="B47" s="13"/>
      <c r="C47" s="13"/>
      <c r="D47" s="19">
        <f aca="true" t="shared" si="6" ref="D47:I47">+D48+D52</f>
        <v>57845.200000000004</v>
      </c>
      <c r="E47" s="19">
        <f t="shared" si="6"/>
        <v>1131.26</v>
      </c>
      <c r="F47" s="19">
        <f t="shared" si="6"/>
        <v>3218.77</v>
      </c>
      <c r="G47" s="19">
        <f t="shared" si="6"/>
        <v>23731.23</v>
      </c>
      <c r="H47" s="19">
        <f t="shared" si="6"/>
        <v>29693.25</v>
      </c>
      <c r="I47" s="19">
        <f t="shared" si="6"/>
        <v>1000</v>
      </c>
    </row>
    <row r="48" spans="1:9" ht="12.75">
      <c r="A48" s="20" t="s">
        <v>16</v>
      </c>
      <c r="B48" s="13"/>
      <c r="C48" s="13"/>
      <c r="D48" s="19">
        <f aca="true" t="shared" si="7" ref="D48:I48">SUM(D49:D51)</f>
        <v>46424.48</v>
      </c>
      <c r="E48" s="19">
        <f t="shared" si="7"/>
        <v>0</v>
      </c>
      <c r="F48" s="19">
        <f t="shared" si="7"/>
        <v>1000</v>
      </c>
      <c r="G48" s="19">
        <f t="shared" si="7"/>
        <v>19731.23</v>
      </c>
      <c r="H48" s="19">
        <f t="shared" si="7"/>
        <v>25693.25</v>
      </c>
      <c r="I48" s="19">
        <f t="shared" si="7"/>
        <v>0</v>
      </c>
    </row>
    <row r="49" spans="1:9" ht="12.75">
      <c r="A49" s="21" t="s">
        <v>45</v>
      </c>
      <c r="B49" s="13">
        <v>2018</v>
      </c>
      <c r="C49" s="13">
        <v>2019</v>
      </c>
      <c r="D49" s="14">
        <v>2000</v>
      </c>
      <c r="E49" s="14"/>
      <c r="F49" s="14">
        <v>500</v>
      </c>
      <c r="G49" s="14">
        <v>1500</v>
      </c>
      <c r="H49" s="14"/>
      <c r="I49" s="14"/>
    </row>
    <row r="50" spans="1:9" ht="12.75">
      <c r="A50" s="21" t="s">
        <v>46</v>
      </c>
      <c r="B50" s="13">
        <v>2018</v>
      </c>
      <c r="C50" s="13">
        <v>2019</v>
      </c>
      <c r="D50" s="14">
        <v>1800</v>
      </c>
      <c r="E50" s="14"/>
      <c r="F50" s="14">
        <v>500</v>
      </c>
      <c r="G50" s="14">
        <v>1300</v>
      </c>
      <c r="H50" s="14"/>
      <c r="I50" s="14"/>
    </row>
    <row r="51" spans="1:9" ht="12.75">
      <c r="A51" s="21" t="s">
        <v>47</v>
      </c>
      <c r="B51" s="13">
        <v>2018</v>
      </c>
      <c r="C51" s="13">
        <v>2020</v>
      </c>
      <c r="D51" s="14">
        <v>42624.48</v>
      </c>
      <c r="E51" s="14"/>
      <c r="F51" s="14"/>
      <c r="G51" s="14">
        <v>16931.23</v>
      </c>
      <c r="H51" s="14">
        <v>25693.25</v>
      </c>
      <c r="I51" s="14"/>
    </row>
    <row r="52" spans="1:9" ht="12.75">
      <c r="A52" s="20" t="s">
        <v>24</v>
      </c>
      <c r="B52" s="13"/>
      <c r="C52" s="13"/>
      <c r="D52" s="19">
        <f aca="true" t="shared" si="8" ref="D52:I52">D53</f>
        <v>11420.72</v>
      </c>
      <c r="E52" s="19">
        <f t="shared" si="8"/>
        <v>1131.26</v>
      </c>
      <c r="F52" s="19">
        <f t="shared" si="8"/>
        <v>2218.77</v>
      </c>
      <c r="G52" s="19">
        <f t="shared" si="8"/>
        <v>4000</v>
      </c>
      <c r="H52" s="19">
        <f t="shared" si="8"/>
        <v>4000</v>
      </c>
      <c r="I52" s="19">
        <f t="shared" si="8"/>
        <v>1000</v>
      </c>
    </row>
    <row r="53" spans="1:9" ht="12.75">
      <c r="A53" s="21" t="s">
        <v>48</v>
      </c>
      <c r="B53" s="13">
        <v>2017</v>
      </c>
      <c r="C53" s="13">
        <v>2021</v>
      </c>
      <c r="D53" s="14">
        <v>11420.72</v>
      </c>
      <c r="E53" s="14">
        <v>1131.26</v>
      </c>
      <c r="F53" s="14">
        <v>2218.77</v>
      </c>
      <c r="G53" s="14">
        <v>4000</v>
      </c>
      <c r="H53" s="14">
        <v>4000</v>
      </c>
      <c r="I53" s="14">
        <v>1000</v>
      </c>
    </row>
    <row r="54" spans="1:9" ht="12.75">
      <c r="A54" s="18" t="s">
        <v>49</v>
      </c>
      <c r="B54" s="13"/>
      <c r="C54" s="13"/>
      <c r="D54" s="19">
        <f aca="true" t="shared" si="9" ref="D54:I54">D55</f>
        <v>114979.76</v>
      </c>
      <c r="E54" s="19">
        <f t="shared" si="9"/>
        <v>22879.32</v>
      </c>
      <c r="F54" s="19">
        <f t="shared" si="9"/>
        <v>20842.320000000003</v>
      </c>
      <c r="G54" s="19">
        <f t="shared" si="9"/>
        <v>25946.079999999998</v>
      </c>
      <c r="H54" s="19">
        <f t="shared" si="9"/>
        <v>23475.519999999997</v>
      </c>
      <c r="I54" s="19">
        <f t="shared" si="9"/>
        <v>24783.100000000006</v>
      </c>
    </row>
    <row r="55" spans="1:9" ht="12.75">
      <c r="A55" s="20" t="s">
        <v>50</v>
      </c>
      <c r="B55" s="13"/>
      <c r="C55" s="13"/>
      <c r="D55" s="19">
        <f aca="true" t="shared" si="10" ref="D55:I55">SUM(D57:D65)</f>
        <v>114979.76</v>
      </c>
      <c r="E55" s="19">
        <f t="shared" si="10"/>
        <v>22879.32</v>
      </c>
      <c r="F55" s="19">
        <f t="shared" si="10"/>
        <v>20842.320000000003</v>
      </c>
      <c r="G55" s="19">
        <f t="shared" si="10"/>
        <v>25946.079999999998</v>
      </c>
      <c r="H55" s="19">
        <f t="shared" si="10"/>
        <v>23475.519999999997</v>
      </c>
      <c r="I55" s="19">
        <f t="shared" si="10"/>
        <v>24783.100000000006</v>
      </c>
    </row>
    <row r="56" spans="1:9" ht="12.75">
      <c r="A56" s="20" t="s">
        <v>51</v>
      </c>
      <c r="B56" s="13"/>
      <c r="C56" s="13"/>
      <c r="D56" s="19"/>
      <c r="E56" s="19"/>
      <c r="F56" s="19"/>
      <c r="G56" s="19"/>
      <c r="H56" s="19"/>
      <c r="I56" s="19"/>
    </row>
    <row r="57" spans="1:9" ht="12.75">
      <c r="A57" s="24" t="s">
        <v>52</v>
      </c>
      <c r="B57" s="13">
        <v>2017</v>
      </c>
      <c r="C57" s="13">
        <v>2021</v>
      </c>
      <c r="D57" s="14">
        <v>88909.12</v>
      </c>
      <c r="E57" s="14">
        <v>17006.76</v>
      </c>
      <c r="F57" s="14">
        <v>16706.93</v>
      </c>
      <c r="G57" s="14">
        <v>17573.73</v>
      </c>
      <c r="H57" s="14">
        <v>17573.73</v>
      </c>
      <c r="I57" s="14">
        <v>17121.99</v>
      </c>
    </row>
    <row r="58" spans="1:9" ht="12.75">
      <c r="A58" s="21" t="s">
        <v>53</v>
      </c>
      <c r="B58" s="13">
        <v>2017</v>
      </c>
      <c r="C58" s="13">
        <v>2021</v>
      </c>
      <c r="D58" s="14">
        <v>7351.9</v>
      </c>
      <c r="E58" s="14">
        <v>4000</v>
      </c>
      <c r="F58" s="14">
        <v>1907.49</v>
      </c>
      <c r="G58" s="14">
        <v>1837.39</v>
      </c>
      <c r="H58" s="14">
        <v>1837.39</v>
      </c>
      <c r="I58" s="14">
        <v>1769.63</v>
      </c>
    </row>
    <row r="59" spans="1:9" ht="12.75">
      <c r="A59" s="24" t="s">
        <v>54</v>
      </c>
      <c r="B59" s="13">
        <v>2017</v>
      </c>
      <c r="C59" s="13">
        <v>2017</v>
      </c>
      <c r="D59" s="14"/>
      <c r="E59" s="14">
        <v>986.81</v>
      </c>
      <c r="F59" s="14"/>
      <c r="G59" s="14"/>
      <c r="H59" s="14"/>
      <c r="I59" s="14"/>
    </row>
    <row r="60" spans="1:9" ht="12.75">
      <c r="A60" s="24" t="s">
        <v>55</v>
      </c>
      <c r="B60" s="13">
        <v>2017</v>
      </c>
      <c r="C60" s="13">
        <v>2017</v>
      </c>
      <c r="D60" s="14"/>
      <c r="E60" s="14">
        <v>143.69</v>
      </c>
      <c r="F60" s="14"/>
      <c r="G60" s="14"/>
      <c r="H60" s="14"/>
      <c r="I60" s="14"/>
    </row>
    <row r="61" spans="1:9" ht="12.75">
      <c r="A61" s="21" t="s">
        <v>56</v>
      </c>
      <c r="B61" s="13">
        <v>2017</v>
      </c>
      <c r="C61" s="13">
        <v>2017</v>
      </c>
      <c r="D61" s="14"/>
      <c r="E61" s="14">
        <v>729.07</v>
      </c>
      <c r="F61" s="14"/>
      <c r="G61" s="14"/>
      <c r="H61" s="14"/>
      <c r="I61" s="14"/>
    </row>
    <row r="62" spans="1:9" ht="12.75">
      <c r="A62" s="21" t="s">
        <v>57</v>
      </c>
      <c r="B62" s="13">
        <v>2017</v>
      </c>
      <c r="C62" s="13">
        <v>2017</v>
      </c>
      <c r="D62" s="14"/>
      <c r="E62" s="14">
        <v>12.99</v>
      </c>
      <c r="F62" s="14"/>
      <c r="G62" s="14"/>
      <c r="H62" s="14"/>
      <c r="I62" s="14"/>
    </row>
    <row r="63" spans="1:9" ht="12.75">
      <c r="A63" s="21" t="s">
        <v>58</v>
      </c>
      <c r="B63" s="13">
        <v>2018</v>
      </c>
      <c r="C63" s="13">
        <v>2021</v>
      </c>
      <c r="D63" s="14">
        <v>4511.07</v>
      </c>
      <c r="E63" s="14"/>
      <c r="F63" s="14">
        <v>1065.65</v>
      </c>
      <c r="G63" s="14">
        <v>1148.47</v>
      </c>
      <c r="H63" s="14">
        <v>1531.3</v>
      </c>
      <c r="I63" s="14">
        <v>765.65</v>
      </c>
    </row>
    <row r="64" spans="1:9" ht="12.75">
      <c r="A64" s="24" t="s">
        <v>59</v>
      </c>
      <c r="B64" s="13">
        <v>2018</v>
      </c>
      <c r="C64" s="13">
        <v>2021</v>
      </c>
      <c r="D64" s="14">
        <v>6392.36</v>
      </c>
      <c r="E64" s="14"/>
      <c r="F64" s="14">
        <v>1162.25</v>
      </c>
      <c r="G64" s="14">
        <v>1743.37</v>
      </c>
      <c r="H64" s="14">
        <v>2324.49</v>
      </c>
      <c r="I64" s="14">
        <v>1162.25</v>
      </c>
    </row>
    <row r="65" spans="1:9" ht="12.75">
      <c r="A65" s="21" t="s">
        <v>47</v>
      </c>
      <c r="B65" s="13">
        <v>2018</v>
      </c>
      <c r="C65" s="13">
        <v>2021</v>
      </c>
      <c r="D65" s="14">
        <v>7815.31</v>
      </c>
      <c r="E65" s="14"/>
      <c r="F65" s="14"/>
      <c r="G65" s="14">
        <v>3643.12</v>
      </c>
      <c r="H65" s="14">
        <v>208.61</v>
      </c>
      <c r="I65" s="14">
        <v>3963.58</v>
      </c>
    </row>
    <row r="66" spans="1:9" ht="12.75">
      <c r="A66" s="25"/>
      <c r="B66" s="25"/>
      <c r="C66" s="25"/>
      <c r="D66" s="25"/>
      <c r="E66" s="25"/>
      <c r="F66" s="25"/>
      <c r="G66" s="25"/>
      <c r="H66" s="25"/>
      <c r="I66" s="25"/>
    </row>
    <row r="68" ht="12.75">
      <c r="A68" s="3" t="s">
        <v>60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 r:id="rId1"/>
  <headerFooter>
    <oddHeader>&amp;RANUARIO DE LA CONSTRUCCIÓN ASTURIAS 2019</oddHeader>
    <oddFooter>&amp;Rsadei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SADEI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Cuentas de la industria asturiana.</dc:title>
  <dc:subject/>
  <dc:creator>sadei</dc:creator>
  <cp:keywords/>
  <dc:description/>
  <cp:lastModifiedBy>Pol</cp:lastModifiedBy>
  <cp:lastPrinted>2009-09-24T10:47:59Z</cp:lastPrinted>
  <dcterms:created xsi:type="dcterms:W3CDTF">2000-08-09T12:17:04Z</dcterms:created>
  <dcterms:modified xsi:type="dcterms:W3CDTF">2020-11-04T17:12:48Z</dcterms:modified>
  <cp:category/>
  <cp:version/>
  <cp:contentType/>
  <cp:contentStatus/>
</cp:coreProperties>
</file>